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\7.TRANSPARENCIA\1.MUNICIPAL\PT-2DO-TRIM-2018\TR-MPAL-2DO-TRIM-2018\1ER-TRIM-2018-EXCEL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C68" i="1"/>
  <c r="E64" i="1"/>
  <c r="D64" i="1"/>
  <c r="C64" i="1"/>
  <c r="E63" i="1"/>
  <c r="D63" i="1"/>
  <c r="C63" i="1"/>
  <c r="C62" i="1" s="1"/>
  <c r="D62" i="1"/>
  <c r="C61" i="1"/>
  <c r="E53" i="1"/>
  <c r="D53" i="1"/>
  <c r="C53" i="1"/>
  <c r="E51" i="1"/>
  <c r="D51" i="1"/>
  <c r="C51" i="1"/>
  <c r="E47" i="1"/>
  <c r="D47" i="1"/>
  <c r="C47" i="1"/>
  <c r="E46" i="1"/>
  <c r="C46" i="1"/>
  <c r="C55" i="1" s="1"/>
  <c r="C57" i="1" s="1"/>
  <c r="E38" i="1"/>
  <c r="E42" i="1" s="1"/>
  <c r="D38" i="1"/>
  <c r="D42" i="1" s="1"/>
  <c r="D6" i="1" s="1"/>
  <c r="C38" i="1"/>
  <c r="E35" i="1"/>
  <c r="D35" i="1"/>
  <c r="C35" i="1"/>
  <c r="C42" i="1" s="1"/>
  <c r="C9" i="1" s="1"/>
  <c r="C6" i="1" s="1"/>
  <c r="E27" i="1"/>
  <c r="D27" i="1"/>
  <c r="C27" i="1"/>
  <c r="E15" i="1"/>
  <c r="D15" i="1"/>
  <c r="C15" i="1"/>
  <c r="E66" i="1"/>
  <c r="D11" i="1"/>
  <c r="C13" i="1"/>
  <c r="C66" i="1" s="1"/>
  <c r="E11" i="1"/>
  <c r="E6" i="1"/>
  <c r="E61" i="1"/>
  <c r="D61" i="1"/>
  <c r="D46" i="1"/>
  <c r="D55" i="1" s="1"/>
  <c r="D57" i="1" s="1"/>
  <c r="E62" i="1" l="1"/>
  <c r="E70" i="1"/>
  <c r="E72" i="1" s="1"/>
  <c r="D19" i="1"/>
  <c r="D21" i="1" s="1"/>
  <c r="D23" i="1" s="1"/>
  <c r="D31" i="1" s="1"/>
  <c r="E19" i="1"/>
  <c r="E21" i="1" s="1"/>
  <c r="E23" i="1" s="1"/>
  <c r="E31" i="1" s="1"/>
  <c r="E55" i="1"/>
  <c r="E57" i="1" s="1"/>
  <c r="D70" i="1"/>
  <c r="D72" i="1" s="1"/>
  <c r="C70" i="1"/>
  <c r="C72" i="1" s="1"/>
  <c r="C11" i="1"/>
  <c r="C19" i="1" s="1"/>
  <c r="C21" i="1" s="1"/>
  <c r="C23" i="1" s="1"/>
  <c r="C31" i="1" s="1"/>
  <c r="D66" i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<sst xmlns="http://schemas.openxmlformats.org/spreadsheetml/2006/main" count="62" uniqueCount="43">
  <si>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</si>
  <si>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</si>
  <si>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</si>
  <si>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</si>
  <si>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</si>
  <si>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</si>
  <si>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</si>
  <si>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</si>
  <si>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</si>
  <si>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</si>
  <si>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</si>
  <si>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</si>
  <si>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</si>
  <si>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</si>
  <si>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</si>
  <si>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</si>
  <si>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</si>
  <si>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</si>
  <si>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</si>
  <si>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</si>
  <si>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</si>
  <si>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</si>
  <si>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</si>
  <si>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</si>
  <si>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</si>
  <si>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</si>
  <si>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</si>
  <si>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</si>
  <si>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</si>
  <si>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</si>
  <si>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</si>
  <si>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</si>
  <si>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</si>
  <si>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</si>
  <si>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</si>
  <si>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</si>
  <si>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</si>
  <si>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</si>
  <si>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</si>
  <si>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</si>
  <si>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</si>
  <si>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</si>
  <si>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MUNICIPIO DE COMONFORT, GUANAJUATO
Balance Presupuestario - LDF
Del 1 de Enero al 30 de Junio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</si>
</sst>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theme="2" tint="-9.9978637043366805E-2"/>
      <name val="Arial"/>
      <family val="2"/>
    </font>
    <font>
      <sz val="8"/>
      <color theme="2" tint="-9.9978637043366805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6" xfId="0" applyFont="1" applyBorder="1"/>
    <xf numFmtId="0" fontId="2" fillId="0" borderId="8" xfId="0" applyFont="1" applyBorder="1" applyAlignment="1">
      <alignment vertical="center"/>
    </xf>
    <xf numFmtId="0" fontId="1" fillId="0" borderId="0" xfId="1" applyProtection="1">
      <protection locked="0"/>
    </xf>
    <xf numFmtId="0" fontId="1" fillId="0" borderId="0" xfId="1"/>
    <xf numFmtId="0" fontId="4" fillId="0" borderId="0" xfId="1" applyFont="1"/>
    <xf numFmtId="0" fontId="2" fillId="2" borderId="1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5" fillId="0" borderId="0" xfId="0" applyNumberFormat="1" applyFont="1"/>
    <xf numFmtId="4" fontId="2" fillId="0" borderId="13" xfId="0" applyNumberFormat="1" applyFont="1" applyFill="1" applyBorder="1" applyProtection="1">
      <protection locked="0"/>
    </xf>
    <xf numFmtId="4" fontId="1" fillId="0" borderId="13" xfId="0" applyNumberFormat="1" applyFont="1" applyFill="1" applyBorder="1" applyProtection="1">
      <protection locked="0"/>
    </xf>
    <xf numFmtId="4" fontId="1" fillId="0" borderId="13" xfId="0" applyNumberFormat="1" applyFont="1" applyFill="1" applyBorder="1"/>
    <xf numFmtId="4" fontId="6" fillId="3" borderId="15" xfId="0" applyNumberFormat="1" applyFont="1" applyFill="1" applyBorder="1" applyAlignment="1"/>
    <xf numFmtId="4" fontId="7" fillId="3" borderId="15" xfId="0" applyNumberFormat="1" applyFont="1" applyFill="1" applyBorder="1" applyAlignment="1"/>
    <xf numFmtId="4" fontId="2" fillId="0" borderId="13" xfId="0" applyNumberFormat="1" applyFont="1" applyFill="1" applyBorder="1"/>
    <xf numFmtId="4" fontId="2" fillId="0" borderId="13" xfId="0" applyNumberFormat="1" applyFont="1" applyFill="1" applyBorder="1" applyAlignment="1" applyProtection="1">
      <alignment vertical="center"/>
      <protection locked="0"/>
    </xf>
    <xf numFmtId="4" fontId="1" fillId="0" borderId="13" xfId="0" applyNumberFormat="1" applyFont="1" applyFill="1" applyBorder="1" applyAlignment="1" applyProtection="1">
      <alignment vertical="center"/>
      <protection locked="0"/>
    </xf>
    <xf numFmtId="4" fontId="1" fillId="0" borderId="13" xfId="0" applyNumberFormat="1" applyFont="1" applyFill="1" applyBorder="1" applyAlignment="1">
      <alignment vertical="center"/>
    </xf>
    <xf numFmtId="4" fontId="1" fillId="0" borderId="12" xfId="0" applyNumberFormat="1" applyFont="1" applyFill="1" applyBorder="1" applyAlignment="1" applyProtection="1">
      <alignment vertical="center"/>
      <protection locked="0"/>
    </xf>
    <xf numFmtId="4" fontId="7" fillId="3" borderId="15" xfId="0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/>
    <xf numFmtId="4" fontId="2" fillId="3" borderId="11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vertical="center"/>
    </xf>
    <xf numFmtId="4" fontId="1" fillId="0" borderId="12" xfId="0" applyNumberFormat="1" applyFont="1" applyFill="1" applyBorder="1" applyProtection="1">
      <protection locked="0"/>
    </xf>
    <xf numFmtId="4" fontId="7" fillId="3" borderId="15" xfId="0" applyNumberFormat="1" applyFont="1" applyFill="1" applyBorder="1"/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9" xfId="0" applyFont="1" applyBorder="1"/>
    <xf numFmtId="0" fontId="1" fillId="0" borderId="16" xfId="0" applyFont="1" applyBorder="1" applyAlignment="1">
      <alignment vertical="center" wrapText="1"/>
    </xf>
    <xf numFmtId="4" fontId="1" fillId="0" borderId="16" xfId="0" applyNumberFormat="1" applyFont="1" applyBorder="1"/>
    <xf numFmtId="4" fontId="1" fillId="0" borderId="10" xfId="0" applyNumberFormat="1" applyFont="1" applyBorder="1"/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/>
    <xf numFmtId="4" fontId="5" fillId="0" borderId="16" xfId="0" applyNumberFormat="1" applyFont="1" applyFill="1" applyBorder="1"/>
    <xf numFmtId="4" fontId="5" fillId="0" borderId="10" xfId="0" applyNumberFormat="1" applyFont="1" applyFill="1" applyBorder="1"/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" fontId="1" fillId="0" borderId="13" xfId="0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1257300</xdr:colOff>
      <xdr:row>3</xdr:row>
      <xdr:rowOff>276225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495300</xdr:colOff>
      <xdr:row>0</xdr:row>
      <xdr:rowOff>28575</xdr:rowOff>
    </xdr:from>
    <xdr:to>
      <xdr:col>4</xdr:col>
      <xdr:colOff>933450</xdr:colOff>
      <xdr:row>3</xdr:row>
      <xdr:rowOff>285750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8575"/>
          <a:ext cx="1400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1"/>
  </cols>
  <sheetData>
    <row r="1" spans="1:2" x14ac:dyDescent="0.2">
      <c r="A1" s="10"/>
      <c r="B1" s="10"/>
    </row>
    <row r="2020" spans="1:1" x14ac:dyDescent="0.2">
      <c r="A2020" s="12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zoomScale="96" zoomScaleNormal="96" workbookViewId="0">
      <selection activeCell="D40" sqref="D40:E40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4" width="16.83203125" style="1" customWidth="1"/>
    <col min="5" max="5" width="19.1640625" style="1" customWidth="1"/>
    <col min="6" max="16384" width="12" style="1"/>
  </cols>
  <sheetData>
    <row r="1" spans="1:5" ht="12.75" customHeight="1" x14ac:dyDescent="0.2">
      <c r="A1" s="51" t="s">
        <v>42</v>
      </c>
      <c r="B1" s="52"/>
      <c r="C1" s="52"/>
      <c r="D1" s="52"/>
      <c r="E1" s="53"/>
    </row>
    <row r="2" spans="1:5" ht="12.75" customHeight="1" x14ac:dyDescent="0.2">
      <c r="A2" s="54"/>
      <c r="B2" s="55"/>
      <c r="C2" s="55"/>
      <c r="D2" s="55"/>
      <c r="E2" s="56"/>
    </row>
    <row r="3" spans="1:5" ht="12.75" customHeight="1" x14ac:dyDescent="0.2">
      <c r="A3" s="54"/>
      <c r="B3" s="55"/>
      <c r="C3" s="55"/>
      <c r="D3" s="55"/>
      <c r="E3" s="56"/>
    </row>
    <row r="4" spans="1:5" ht="24.75" customHeight="1" x14ac:dyDescent="0.2">
      <c r="A4" s="57"/>
      <c r="B4" s="58"/>
      <c r="C4" s="58"/>
      <c r="D4" s="58"/>
      <c r="E4" s="59"/>
    </row>
    <row r="5" spans="1:5" ht="22.5" x14ac:dyDescent="0.2">
      <c r="A5" s="60" t="s">
        <v>0</v>
      </c>
      <c r="B5" s="61"/>
      <c r="C5" s="13" t="s">
        <v>1</v>
      </c>
      <c r="D5" s="13" t="s">
        <v>2</v>
      </c>
      <c r="E5" s="13" t="s">
        <v>3</v>
      </c>
    </row>
    <row r="6" spans="1:5" ht="13.5" customHeight="1" x14ac:dyDescent="0.2">
      <c r="A6" s="2"/>
      <c r="B6" s="33" t="s">
        <v>4</v>
      </c>
      <c r="C6" s="16">
        <f>SUM(C7:C9)</f>
        <v>240262475.82999998</v>
      </c>
      <c r="D6" s="16">
        <f t="shared" ref="D6:E6" si="0">SUM(D7:D9)</f>
        <v>132337888.08</v>
      </c>
      <c r="E6" s="16">
        <f t="shared" si="0"/>
        <v>132337888.08</v>
      </c>
    </row>
    <row r="7" spans="1:5" ht="13.5" customHeight="1" x14ac:dyDescent="0.2">
      <c r="A7" s="3"/>
      <c r="B7" s="34" t="s">
        <v>5</v>
      </c>
      <c r="C7" s="17">
        <v>131519625.59</v>
      </c>
      <c r="D7" s="17">
        <v>71145357.299999997</v>
      </c>
      <c r="E7" s="17">
        <v>71145357.299999997</v>
      </c>
    </row>
    <row r="8" spans="1:5" ht="13.5" customHeight="1" x14ac:dyDescent="0.2">
      <c r="A8" s="3"/>
      <c r="B8" s="34" t="s">
        <v>6</v>
      </c>
      <c r="C8" s="17">
        <v>109477706.23999999</v>
      </c>
      <c r="D8" s="17">
        <v>61498720.780000001</v>
      </c>
      <c r="E8" s="17">
        <v>61498720.780000001</v>
      </c>
    </row>
    <row r="9" spans="1:5" ht="13.5" customHeight="1" x14ac:dyDescent="0.2">
      <c r="A9" s="3"/>
      <c r="B9" s="34" t="s">
        <v>7</v>
      </c>
      <c r="C9" s="17">
        <f>C42</f>
        <v>-734856</v>
      </c>
      <c r="D9" s="17">
        <v>-306190</v>
      </c>
      <c r="E9" s="17">
        <v>-306190</v>
      </c>
    </row>
    <row r="10" spans="1:5" ht="13.5" customHeight="1" x14ac:dyDescent="0.2">
      <c r="A10" s="3"/>
      <c r="B10" s="35"/>
      <c r="C10" s="18"/>
      <c r="D10" s="18"/>
      <c r="E10" s="18"/>
    </row>
    <row r="11" spans="1:5" ht="13.5" customHeight="1" x14ac:dyDescent="0.2">
      <c r="A11" s="3"/>
      <c r="B11" s="36" t="s">
        <v>8</v>
      </c>
      <c r="C11" s="16">
        <f>C12+C13</f>
        <v>240262475.82999998</v>
      </c>
      <c r="D11" s="16">
        <f t="shared" ref="D11:E11" si="1">D12+D13</f>
        <v>100864245.97</v>
      </c>
      <c r="E11" s="16">
        <f t="shared" si="1"/>
        <v>100688915.41</v>
      </c>
    </row>
    <row r="12" spans="1:5" ht="13.5" customHeight="1" x14ac:dyDescent="0.2">
      <c r="A12" s="3"/>
      <c r="B12" s="34" t="s">
        <v>9</v>
      </c>
      <c r="C12" s="17">
        <v>131519625.59</v>
      </c>
      <c r="D12" s="62">
        <v>63115137.759999998</v>
      </c>
      <c r="E12" s="62">
        <v>63115137.759999998</v>
      </c>
    </row>
    <row r="13" spans="1:5" ht="13.5" customHeight="1" x14ac:dyDescent="0.2">
      <c r="A13" s="3"/>
      <c r="B13" s="34" t="s">
        <v>10</v>
      </c>
      <c r="C13" s="17">
        <f>109477706.24-734856</f>
        <v>108742850.23999999</v>
      </c>
      <c r="D13" s="62">
        <v>37749108.210000001</v>
      </c>
      <c r="E13" s="62">
        <v>37573777.649999999</v>
      </c>
    </row>
    <row r="14" spans="1:5" ht="13.5" customHeight="1" x14ac:dyDescent="0.2">
      <c r="A14" s="3"/>
      <c r="B14" s="35"/>
      <c r="C14" s="18"/>
      <c r="D14" s="18"/>
      <c r="E14" s="18"/>
    </row>
    <row r="15" spans="1:5" ht="13.5" customHeight="1" x14ac:dyDescent="0.2">
      <c r="A15" s="3"/>
      <c r="B15" s="36" t="s">
        <v>11</v>
      </c>
      <c r="C15" s="19">
        <f>C16+C17</f>
        <v>0</v>
      </c>
      <c r="D15" s="16">
        <f t="shared" ref="D15" si="2">D16+D17</f>
        <v>46929845.660000004</v>
      </c>
      <c r="E15" s="16">
        <f>E16+E17</f>
        <v>46751516.57</v>
      </c>
    </row>
    <row r="16" spans="1:5" ht="13.5" customHeight="1" x14ac:dyDescent="0.2">
      <c r="A16" s="3"/>
      <c r="B16" s="34" t="s">
        <v>12</v>
      </c>
      <c r="C16" s="20">
        <v>0</v>
      </c>
      <c r="D16" s="62">
        <v>5445037.6299999999</v>
      </c>
      <c r="E16" s="62">
        <v>5445037.6299999999</v>
      </c>
    </row>
    <row r="17" spans="1:5" ht="13.5" customHeight="1" x14ac:dyDescent="0.2">
      <c r="A17" s="3"/>
      <c r="B17" s="34" t="s">
        <v>13</v>
      </c>
      <c r="C17" s="20">
        <v>0</v>
      </c>
      <c r="D17" s="62">
        <v>41484808.030000001</v>
      </c>
      <c r="E17" s="62">
        <v>41306478.939999998</v>
      </c>
    </row>
    <row r="18" spans="1:5" ht="13.5" customHeight="1" x14ac:dyDescent="0.2">
      <c r="A18" s="3"/>
      <c r="B18" s="35"/>
      <c r="C18" s="18"/>
      <c r="D18" s="18"/>
      <c r="E18" s="18"/>
    </row>
    <row r="19" spans="1:5" ht="13.5" customHeight="1" x14ac:dyDescent="0.2">
      <c r="A19" s="3"/>
      <c r="B19" s="36" t="s">
        <v>14</v>
      </c>
      <c r="C19" s="16">
        <f>C6-C11+C15</f>
        <v>0</v>
      </c>
      <c r="D19" s="16">
        <f t="shared" ref="D19:E19" si="3">D6-D11+D15</f>
        <v>78403487.770000011</v>
      </c>
      <c r="E19" s="16">
        <f t="shared" si="3"/>
        <v>78400489.24000001</v>
      </c>
    </row>
    <row r="20" spans="1:5" ht="13.5" customHeight="1" x14ac:dyDescent="0.2">
      <c r="A20" s="3"/>
      <c r="B20" s="36"/>
      <c r="C20" s="18"/>
      <c r="D20" s="18"/>
      <c r="E20" s="18"/>
    </row>
    <row r="21" spans="1:5" ht="13.5" customHeight="1" x14ac:dyDescent="0.2">
      <c r="A21" s="3"/>
      <c r="B21" s="36" t="s">
        <v>15</v>
      </c>
      <c r="C21" s="16">
        <f>C19-C9</f>
        <v>734856</v>
      </c>
      <c r="D21" s="16">
        <f t="shared" ref="D21:E21" si="4">D19-D9</f>
        <v>78709677.770000011</v>
      </c>
      <c r="E21" s="16">
        <f t="shared" si="4"/>
        <v>78706679.24000001</v>
      </c>
    </row>
    <row r="22" spans="1:5" ht="13.5" customHeight="1" x14ac:dyDescent="0.2">
      <c r="A22" s="3"/>
      <c r="B22" s="36"/>
      <c r="C22" s="21"/>
      <c r="D22" s="21"/>
      <c r="E22" s="21"/>
    </row>
    <row r="23" spans="1:5" ht="24" customHeight="1" x14ac:dyDescent="0.2">
      <c r="A23" s="3"/>
      <c r="B23" s="36" t="s">
        <v>16</v>
      </c>
      <c r="C23" s="16">
        <f>C21-C15</f>
        <v>734856</v>
      </c>
      <c r="D23" s="16">
        <f t="shared" ref="D23" si="5">D21-D15</f>
        <v>31779832.110000007</v>
      </c>
      <c r="E23" s="16">
        <f>E21-E15</f>
        <v>31955162.670000009</v>
      </c>
    </row>
    <row r="24" spans="1:5" ht="24" customHeight="1" x14ac:dyDescent="0.2">
      <c r="A24" s="8"/>
      <c r="B24" s="37"/>
      <c r="C24" s="28"/>
      <c r="D24" s="28"/>
      <c r="E24" s="28"/>
    </row>
    <row r="25" spans="1:5" ht="13.5" customHeight="1" x14ac:dyDescent="0.2">
      <c r="A25" s="38"/>
      <c r="B25" s="39"/>
      <c r="C25" s="40"/>
      <c r="D25" s="40"/>
      <c r="E25" s="41"/>
    </row>
    <row r="26" spans="1:5" ht="13.5" customHeight="1" x14ac:dyDescent="0.2">
      <c r="A26" s="60" t="s">
        <v>17</v>
      </c>
      <c r="B26" s="61"/>
      <c r="C26" s="29" t="s">
        <v>18</v>
      </c>
      <c r="D26" s="29" t="s">
        <v>2</v>
      </c>
      <c r="E26" s="29" t="s">
        <v>19</v>
      </c>
    </row>
    <row r="27" spans="1:5" ht="13.5" customHeight="1" x14ac:dyDescent="0.2">
      <c r="A27" s="2"/>
      <c r="B27" s="33" t="s">
        <v>20</v>
      </c>
      <c r="C27" s="22">
        <f>C28+C29</f>
        <v>850000</v>
      </c>
      <c r="D27" s="22">
        <f t="shared" ref="D27:E27" si="6">D28+D29</f>
        <v>312095.31</v>
      </c>
      <c r="E27" s="22">
        <f t="shared" si="6"/>
        <v>312095.31</v>
      </c>
    </row>
    <row r="28" spans="1:5" ht="13.5" customHeight="1" x14ac:dyDescent="0.2">
      <c r="A28" s="3"/>
      <c r="B28" s="34" t="s">
        <v>21</v>
      </c>
      <c r="C28" s="23">
        <v>850000</v>
      </c>
      <c r="D28" s="62">
        <v>312095.31</v>
      </c>
      <c r="E28" s="62">
        <v>312095.31</v>
      </c>
    </row>
    <row r="29" spans="1:5" ht="13.5" customHeight="1" x14ac:dyDescent="0.2">
      <c r="A29" s="3"/>
      <c r="B29" s="34" t="s">
        <v>22</v>
      </c>
      <c r="C29" s="23"/>
      <c r="D29" s="23"/>
      <c r="E29" s="23"/>
    </row>
    <row r="30" spans="1:5" ht="13.5" customHeight="1" x14ac:dyDescent="0.2">
      <c r="A30" s="3"/>
      <c r="B30" s="35"/>
      <c r="C30" s="24"/>
      <c r="D30" s="24"/>
      <c r="E30" s="24"/>
    </row>
    <row r="31" spans="1:5" ht="13.5" customHeight="1" x14ac:dyDescent="0.2">
      <c r="A31" s="3"/>
      <c r="B31" s="36" t="s">
        <v>23</v>
      </c>
      <c r="C31" s="22">
        <f>C23+C27</f>
        <v>1584856</v>
      </c>
      <c r="D31" s="22">
        <f t="shared" ref="D31:E31" si="7">D23+D27</f>
        <v>32091927.420000006</v>
      </c>
      <c r="E31" s="22">
        <f t="shared" si="7"/>
        <v>32267257.980000008</v>
      </c>
    </row>
    <row r="32" spans="1:5" ht="13.5" customHeight="1" x14ac:dyDescent="0.2">
      <c r="A32" s="8"/>
      <c r="B32" s="37"/>
      <c r="C32" s="30"/>
      <c r="D32" s="30"/>
      <c r="E32" s="30"/>
    </row>
    <row r="33" spans="1:5" ht="13.5" customHeight="1" x14ac:dyDescent="0.2">
      <c r="A33" s="38"/>
      <c r="B33" s="39"/>
      <c r="C33" s="40"/>
      <c r="D33" s="40"/>
      <c r="E33" s="41"/>
    </row>
    <row r="34" spans="1:5" ht="21.75" customHeight="1" x14ac:dyDescent="0.2">
      <c r="A34" s="50" t="s">
        <v>17</v>
      </c>
      <c r="B34" s="50"/>
      <c r="C34" s="29" t="s">
        <v>24</v>
      </c>
      <c r="D34" s="29" t="s">
        <v>2</v>
      </c>
      <c r="E34" s="29" t="s">
        <v>25</v>
      </c>
    </row>
    <row r="35" spans="1:5" ht="13.5" customHeight="1" x14ac:dyDescent="0.2">
      <c r="A35" s="2"/>
      <c r="B35" s="42" t="s">
        <v>26</v>
      </c>
      <c r="C35" s="22">
        <f>C36+C37</f>
        <v>0</v>
      </c>
      <c r="D35" s="22">
        <f t="shared" ref="D35:E35" si="8">D36+D37</f>
        <v>0</v>
      </c>
      <c r="E35" s="22">
        <f t="shared" si="8"/>
        <v>0</v>
      </c>
    </row>
    <row r="36" spans="1:5" ht="13.5" customHeight="1" x14ac:dyDescent="0.2">
      <c r="A36" s="3"/>
      <c r="B36" s="34" t="s">
        <v>27</v>
      </c>
      <c r="C36" s="23"/>
      <c r="D36" s="23"/>
      <c r="E36" s="23"/>
    </row>
    <row r="37" spans="1:5" ht="13.5" customHeight="1" x14ac:dyDescent="0.2">
      <c r="A37" s="3"/>
      <c r="B37" s="34" t="s">
        <v>28</v>
      </c>
      <c r="C37" s="23"/>
      <c r="D37" s="23"/>
      <c r="E37" s="23"/>
    </row>
    <row r="38" spans="1:5" ht="13.5" customHeight="1" x14ac:dyDescent="0.2">
      <c r="A38" s="3"/>
      <c r="B38" s="43" t="s">
        <v>29</v>
      </c>
      <c r="C38" s="22">
        <f>C39+C40</f>
        <v>734856</v>
      </c>
      <c r="D38" s="22">
        <f t="shared" ref="D38:E38" si="9">D39+D40</f>
        <v>306190</v>
      </c>
      <c r="E38" s="22">
        <f t="shared" si="9"/>
        <v>306190</v>
      </c>
    </row>
    <row r="39" spans="1:5" ht="13.5" customHeight="1" x14ac:dyDescent="0.2">
      <c r="A39" s="3"/>
      <c r="B39" s="34" t="s">
        <v>30</v>
      </c>
      <c r="C39" s="23"/>
      <c r="D39" s="23"/>
      <c r="E39" s="23"/>
    </row>
    <row r="40" spans="1:5" ht="13.5" customHeight="1" x14ac:dyDescent="0.2">
      <c r="A40" s="3"/>
      <c r="B40" s="34" t="s">
        <v>31</v>
      </c>
      <c r="C40" s="23">
        <v>734856</v>
      </c>
      <c r="D40" s="62">
        <v>306190</v>
      </c>
      <c r="E40" s="62">
        <v>306190</v>
      </c>
    </row>
    <row r="41" spans="1:5" ht="13.5" customHeight="1" x14ac:dyDescent="0.2">
      <c r="A41" s="3"/>
      <c r="B41" s="44"/>
      <c r="C41" s="24"/>
      <c r="D41" s="24"/>
      <c r="E41" s="24"/>
    </row>
    <row r="42" spans="1:5" ht="13.5" customHeight="1" x14ac:dyDescent="0.2">
      <c r="A42" s="3"/>
      <c r="B42" s="43" t="s">
        <v>32</v>
      </c>
      <c r="C42" s="22">
        <f>C35-C38</f>
        <v>-734856</v>
      </c>
      <c r="D42" s="22">
        <f t="shared" ref="D42:E42" si="10">D35-D38</f>
        <v>-306190</v>
      </c>
      <c r="E42" s="22">
        <f t="shared" si="10"/>
        <v>-306190</v>
      </c>
    </row>
    <row r="43" spans="1:5" ht="13.5" customHeight="1" x14ac:dyDescent="0.2">
      <c r="A43" s="8"/>
      <c r="B43" s="9"/>
      <c r="C43" s="30"/>
      <c r="D43" s="30"/>
      <c r="E43" s="30"/>
    </row>
    <row r="44" spans="1:5" ht="13.5" customHeight="1" x14ac:dyDescent="0.2">
      <c r="A44" s="38"/>
      <c r="B44" s="45"/>
      <c r="C44" s="40"/>
      <c r="D44" s="40"/>
      <c r="E44" s="41"/>
    </row>
    <row r="45" spans="1:5" ht="23.25" customHeight="1" x14ac:dyDescent="0.2">
      <c r="A45" s="50" t="s">
        <v>17</v>
      </c>
      <c r="B45" s="50"/>
      <c r="C45" s="29" t="s">
        <v>24</v>
      </c>
      <c r="D45" s="29" t="s">
        <v>2</v>
      </c>
      <c r="E45" s="29" t="s">
        <v>25</v>
      </c>
    </row>
    <row r="46" spans="1:5" ht="13.5" customHeight="1" x14ac:dyDescent="0.2">
      <c r="A46" s="3"/>
      <c r="B46" s="5" t="s">
        <v>33</v>
      </c>
      <c r="C46" s="25">
        <f>C7</f>
        <v>131519625.59</v>
      </c>
      <c r="D46" s="25">
        <f>D7</f>
        <v>71145357.299999997</v>
      </c>
      <c r="E46" s="25">
        <f t="shared" ref="E46" si="11">E7</f>
        <v>71145357.299999997</v>
      </c>
    </row>
    <row r="47" spans="1:5" ht="13.5" customHeight="1" x14ac:dyDescent="0.2">
      <c r="A47" s="3"/>
      <c r="B47" s="5" t="s">
        <v>34</v>
      </c>
      <c r="C47" s="22">
        <f>C48-C49</f>
        <v>0</v>
      </c>
      <c r="D47" s="22">
        <f t="shared" ref="D47:E47" si="12">D48-D49</f>
        <v>0</v>
      </c>
      <c r="E47" s="22">
        <f t="shared" si="12"/>
        <v>0</v>
      </c>
    </row>
    <row r="48" spans="1:5" ht="13.5" customHeight="1" x14ac:dyDescent="0.2">
      <c r="A48" s="3"/>
      <c r="B48" s="7" t="s">
        <v>27</v>
      </c>
      <c r="C48" s="23"/>
      <c r="D48" s="23"/>
      <c r="E48" s="23"/>
    </row>
    <row r="49" spans="1:5" ht="13.5" customHeight="1" x14ac:dyDescent="0.2">
      <c r="A49" s="3"/>
      <c r="B49" s="7" t="s">
        <v>30</v>
      </c>
      <c r="C49" s="23"/>
      <c r="D49" s="23"/>
      <c r="E49" s="23"/>
    </row>
    <row r="50" spans="1:5" ht="13.5" customHeight="1" x14ac:dyDescent="0.2">
      <c r="A50" s="3"/>
      <c r="B50" s="5"/>
      <c r="C50" s="24"/>
      <c r="D50" s="24"/>
      <c r="E50" s="24"/>
    </row>
    <row r="51" spans="1:5" ht="13.5" customHeight="1" x14ac:dyDescent="0.2">
      <c r="A51" s="3"/>
      <c r="B51" s="5" t="s">
        <v>9</v>
      </c>
      <c r="C51" s="23">
        <f>C12</f>
        <v>131519625.59</v>
      </c>
      <c r="D51" s="23">
        <f t="shared" ref="D51:E51" si="13">D12</f>
        <v>63115137.759999998</v>
      </c>
      <c r="E51" s="23">
        <f t="shared" si="13"/>
        <v>63115137.759999998</v>
      </c>
    </row>
    <row r="52" spans="1:5" ht="13.5" customHeight="1" x14ac:dyDescent="0.2">
      <c r="A52" s="3"/>
      <c r="B52" s="5"/>
      <c r="C52" s="24"/>
      <c r="D52" s="24"/>
      <c r="E52" s="24"/>
    </row>
    <row r="53" spans="1:5" ht="13.5" customHeight="1" x14ac:dyDescent="0.2">
      <c r="A53" s="3"/>
      <c r="B53" s="5" t="s">
        <v>12</v>
      </c>
      <c r="C53" s="26">
        <f>C16</f>
        <v>0</v>
      </c>
      <c r="D53" s="23">
        <f t="shared" ref="D53:E53" si="14">D16</f>
        <v>5445037.6299999999</v>
      </c>
      <c r="E53" s="23">
        <f t="shared" si="14"/>
        <v>5445037.6299999999</v>
      </c>
    </row>
    <row r="54" spans="1:5" ht="13.5" customHeight="1" x14ac:dyDescent="0.2">
      <c r="A54" s="3"/>
      <c r="B54" s="5"/>
      <c r="C54" s="24"/>
      <c r="D54" s="24"/>
      <c r="E54" s="24"/>
    </row>
    <row r="55" spans="1:5" ht="13.5" customHeight="1" x14ac:dyDescent="0.2">
      <c r="A55" s="3"/>
      <c r="B55" s="6" t="s">
        <v>35</v>
      </c>
      <c r="C55" s="22">
        <f>C46+C47-C51+C53</f>
        <v>0</v>
      </c>
      <c r="D55" s="22">
        <f>D46+D47-D51+D53</f>
        <v>13475257.169999998</v>
      </c>
      <c r="E55" s="22">
        <f t="shared" ref="E55" si="15">E46+E47-E51+E53</f>
        <v>13475257.169999998</v>
      </c>
    </row>
    <row r="56" spans="1:5" ht="13.5" customHeight="1" x14ac:dyDescent="0.2">
      <c r="A56" s="3"/>
      <c r="B56" s="6"/>
      <c r="C56" s="27"/>
      <c r="D56" s="27"/>
      <c r="E56" s="27"/>
    </row>
    <row r="57" spans="1:5" ht="13.5" customHeight="1" x14ac:dyDescent="0.2">
      <c r="A57" s="3"/>
      <c r="B57" s="4" t="s">
        <v>36</v>
      </c>
      <c r="C57" s="22">
        <f>C55-C47</f>
        <v>0</v>
      </c>
      <c r="D57" s="22">
        <f t="shared" ref="D57:E57" si="16">D55-D47</f>
        <v>13475257.169999998</v>
      </c>
      <c r="E57" s="22">
        <f t="shared" si="16"/>
        <v>13475257.169999998</v>
      </c>
    </row>
    <row r="58" spans="1:5" ht="13.5" customHeight="1" x14ac:dyDescent="0.2">
      <c r="A58" s="3"/>
      <c r="B58" s="4"/>
      <c r="C58" s="24"/>
      <c r="D58" s="24"/>
      <c r="E58" s="24"/>
    </row>
    <row r="59" spans="1:5" ht="13.5" customHeight="1" x14ac:dyDescent="0.2">
      <c r="A59" s="38"/>
      <c r="B59" s="46"/>
      <c r="C59" s="40"/>
      <c r="D59" s="40"/>
      <c r="E59" s="41"/>
    </row>
    <row r="60" spans="1:5" ht="21.75" customHeight="1" x14ac:dyDescent="0.2">
      <c r="A60" s="50" t="s">
        <v>17</v>
      </c>
      <c r="B60" s="50"/>
      <c r="C60" s="29" t="s">
        <v>24</v>
      </c>
      <c r="D60" s="29" t="s">
        <v>2</v>
      </c>
      <c r="E60" s="29" t="s">
        <v>25</v>
      </c>
    </row>
    <row r="61" spans="1:5" ht="13.5" customHeight="1" x14ac:dyDescent="0.2">
      <c r="A61" s="3"/>
      <c r="B61" s="5" t="s">
        <v>6</v>
      </c>
      <c r="C61" s="31">
        <f>C8</f>
        <v>109477706.23999999</v>
      </c>
      <c r="D61" s="31">
        <f t="shared" ref="D61:E61" si="17">D8</f>
        <v>61498720.780000001</v>
      </c>
      <c r="E61" s="31">
        <f t="shared" si="17"/>
        <v>61498720.780000001</v>
      </c>
    </row>
    <row r="62" spans="1:5" ht="13.5" customHeight="1" x14ac:dyDescent="0.2">
      <c r="A62" s="3"/>
      <c r="B62" s="5" t="s">
        <v>37</v>
      </c>
      <c r="C62" s="16">
        <f>C63-C64</f>
        <v>-734856</v>
      </c>
      <c r="D62" s="16">
        <f t="shared" ref="D62:E62" si="18">D63-D64</f>
        <v>-306190</v>
      </c>
      <c r="E62" s="16">
        <f t="shared" si="18"/>
        <v>-306190</v>
      </c>
    </row>
    <row r="63" spans="1:5" ht="13.5" customHeight="1" x14ac:dyDescent="0.2">
      <c r="A63" s="3"/>
      <c r="B63" s="7" t="s">
        <v>28</v>
      </c>
      <c r="C63" s="17">
        <f>+C37</f>
        <v>0</v>
      </c>
      <c r="D63" s="17">
        <f>+D37</f>
        <v>0</v>
      </c>
      <c r="E63" s="17">
        <f>+E37</f>
        <v>0</v>
      </c>
    </row>
    <row r="64" spans="1:5" ht="13.5" customHeight="1" x14ac:dyDescent="0.2">
      <c r="A64" s="3"/>
      <c r="B64" s="7" t="s">
        <v>31</v>
      </c>
      <c r="C64" s="17">
        <f>+C40</f>
        <v>734856</v>
      </c>
      <c r="D64" s="17">
        <f>+D40</f>
        <v>306190</v>
      </c>
      <c r="E64" s="17">
        <f>+E40</f>
        <v>306190</v>
      </c>
    </row>
    <row r="65" spans="1:5" ht="13.5" customHeight="1" x14ac:dyDescent="0.2">
      <c r="A65" s="3"/>
      <c r="B65" s="5"/>
      <c r="C65" s="18"/>
      <c r="D65" s="18"/>
      <c r="E65" s="18"/>
    </row>
    <row r="66" spans="1:5" ht="13.5" customHeight="1" x14ac:dyDescent="0.2">
      <c r="A66" s="3"/>
      <c r="B66" s="5" t="s">
        <v>38</v>
      </c>
      <c r="C66" s="17">
        <f>C13</f>
        <v>108742850.23999999</v>
      </c>
      <c r="D66" s="17">
        <f t="shared" ref="D66:E66" si="19">D13</f>
        <v>37749108.210000001</v>
      </c>
      <c r="E66" s="17">
        <f t="shared" si="19"/>
        <v>37573777.649999999</v>
      </c>
    </row>
    <row r="67" spans="1:5" ht="13.5" customHeight="1" x14ac:dyDescent="0.2">
      <c r="A67" s="3"/>
      <c r="B67" s="5"/>
      <c r="C67" s="18"/>
      <c r="D67" s="18"/>
      <c r="E67" s="18"/>
    </row>
    <row r="68" spans="1:5" ht="13.5" customHeight="1" x14ac:dyDescent="0.2">
      <c r="A68" s="3"/>
      <c r="B68" s="5" t="s">
        <v>13</v>
      </c>
      <c r="C68" s="32">
        <f>C17</f>
        <v>0</v>
      </c>
      <c r="D68" s="17">
        <f t="shared" ref="D68:E68" si="20">D17</f>
        <v>41484808.030000001</v>
      </c>
      <c r="E68" s="17">
        <f t="shared" si="20"/>
        <v>41306478.939999998</v>
      </c>
    </row>
    <row r="69" spans="1:5" ht="13.5" customHeight="1" x14ac:dyDescent="0.2">
      <c r="A69" s="3"/>
      <c r="B69" s="5"/>
      <c r="C69" s="18"/>
      <c r="D69" s="18"/>
      <c r="E69" s="18"/>
    </row>
    <row r="70" spans="1:5" ht="13.5" customHeight="1" x14ac:dyDescent="0.2">
      <c r="A70" s="3"/>
      <c r="B70" s="6" t="s">
        <v>39</v>
      </c>
      <c r="C70" s="16">
        <f>C61+C62-C66+C68</f>
        <v>0</v>
      </c>
      <c r="D70" s="16">
        <f>D61+D62-D66+D68</f>
        <v>64928230.600000001</v>
      </c>
      <c r="E70" s="16">
        <f>E61+E62-E66+E68</f>
        <v>64925232.07</v>
      </c>
    </row>
    <row r="71" spans="1:5" ht="13.5" customHeight="1" x14ac:dyDescent="0.2">
      <c r="A71" s="3"/>
      <c r="B71" s="6"/>
      <c r="C71" s="18"/>
      <c r="D71" s="18"/>
      <c r="E71" s="18"/>
    </row>
    <row r="72" spans="1:5" ht="13.5" customHeight="1" x14ac:dyDescent="0.2">
      <c r="A72" s="3"/>
      <c r="B72" s="6" t="s">
        <v>40</v>
      </c>
      <c r="C72" s="16">
        <f>C70-C62</f>
        <v>734856</v>
      </c>
      <c r="D72" s="16">
        <f>D70-D62</f>
        <v>65234420.600000001</v>
      </c>
      <c r="E72" s="16">
        <f t="shared" ref="E72" si="21">E70-E62</f>
        <v>65231422.07</v>
      </c>
    </row>
    <row r="73" spans="1:5" ht="13.5" customHeight="1" x14ac:dyDescent="0.2">
      <c r="A73" s="8"/>
      <c r="B73" s="9"/>
      <c r="C73" s="28"/>
      <c r="D73" s="28"/>
      <c r="E73" s="28"/>
    </row>
    <row r="74" spans="1:5" ht="12" x14ac:dyDescent="0.2">
      <c r="A74" s="38"/>
      <c r="B74" s="47"/>
      <c r="C74" s="48"/>
      <c r="D74" s="48"/>
      <c r="E74" s="49"/>
    </row>
    <row r="75" spans="1:5" x14ac:dyDescent="0.2">
      <c r="C75" s="14"/>
      <c r="D75" s="14"/>
      <c r="E75" s="14"/>
    </row>
    <row r="76" spans="1:5" x14ac:dyDescent="0.2">
      <c r="C76" s="14"/>
      <c r="D76" s="14"/>
      <c r="E76" s="14"/>
    </row>
    <row r="77" spans="1:5" x14ac:dyDescent="0.2">
      <c r="C77" s="14"/>
      <c r="D77" s="14"/>
      <c r="E77" s="14"/>
    </row>
    <row r="78" spans="1:5" ht="12" x14ac:dyDescent="0.2">
      <c r="C78" s="15"/>
      <c r="D78" s="15"/>
      <c r="E78" s="15"/>
    </row>
    <row r="79" spans="1:5" ht="12" x14ac:dyDescent="0.2">
      <c r="C79" s="15"/>
      <c r="D79" s="15"/>
      <c r="E79" s="15"/>
    </row>
  </sheetData>
  <mergeCells count="6">
    <mergeCell ref="A60:B60"/>
    <mergeCell ref="A1:E4"/>
    <mergeCell ref="A5:B5"/>
    <mergeCell ref="A26:B26"/>
    <mergeCell ref="A34:B34"/>
    <mergeCell ref="A45:B45"/>
  </mergeCells>
  <dataValidations count="1">
    <dataValidation type="decimal" allowBlank="1" showInputMessage="1" showErrorMessage="1" sqref="C61:E72 D18:E23 D29:E31 C46:E57 C6:C23 D6:E11 D14:E15 C27:C31 D27:E27 C35:C42 D35:E39 D41:E4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2017-03-01T16:16:58Z</cp:lastPrinted>
  <dcterms:created xsi:type="dcterms:W3CDTF">2017-01-11T17:21:42Z</dcterms:created>
  <dcterms:modified xsi:type="dcterms:W3CDTF">2018-07-30T01:37:21Z</dcterms:modified>
</cp:coreProperties>
</file>